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359"/>
  </bookViews>
  <sheets>
    <sheet name="ESOP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4"/>
  <c r="J12"/>
  <c r="J13"/>
  <c r="J11"/>
  <c r="I12"/>
  <c r="I13"/>
  <c r="I11"/>
  <c r="I14" s="1"/>
  <c r="H11"/>
  <c r="E11"/>
  <c r="D11"/>
  <c r="F11" s="1"/>
  <c r="G11" l="1"/>
  <c r="D13" l="1"/>
  <c r="H13" s="1"/>
  <c r="D12"/>
  <c r="H12" s="1"/>
  <c r="H14" l="1"/>
  <c r="E12"/>
  <c r="F12"/>
  <c r="G12" s="1"/>
  <c r="E13"/>
  <c r="F13"/>
  <c r="G13" s="1"/>
  <c r="G14" l="1"/>
  <c r="F14"/>
</calcChain>
</file>

<file path=xl/sharedStrings.xml><?xml version="1.0" encoding="utf-8"?>
<sst xmlns="http://schemas.openxmlformats.org/spreadsheetml/2006/main" count="35" uniqueCount="35">
  <si>
    <t>Options Granted</t>
  </si>
  <si>
    <t>Vesting Schedule</t>
  </si>
  <si>
    <t>Exercise Price</t>
  </si>
  <si>
    <t>Date</t>
  </si>
  <si>
    <t>Options vested</t>
  </si>
  <si>
    <t>Options Vested</t>
  </si>
  <si>
    <t>Date of Grant</t>
  </si>
  <si>
    <t>Tax</t>
  </si>
  <si>
    <t>Perk</t>
  </si>
  <si>
    <t>Selling Price</t>
  </si>
  <si>
    <t>Payment</t>
  </si>
  <si>
    <t>FMV</t>
  </si>
  <si>
    <t xml:space="preserve">Recievable </t>
  </si>
  <si>
    <t>ESOP Calculator</t>
  </si>
  <si>
    <t>www.TFLguide.com</t>
  </si>
  <si>
    <t>The Financial Literates</t>
  </si>
  <si>
    <t>to Company</t>
  </si>
  <si>
    <t>Perquisite</t>
  </si>
  <si>
    <t>Notes</t>
  </si>
  <si>
    <t>FMV = Fare Market Value (Current price in case of listed stocks)</t>
  </si>
  <si>
    <t>Perquisite Tax will be paid when we will exercise our option (perk will be added to your financial year income)</t>
  </si>
  <si>
    <t xml:space="preserve">Short Term </t>
  </si>
  <si>
    <t>We are just talking about listed stocks in India</t>
  </si>
  <si>
    <r>
      <t>Grant Date</t>
    </r>
    <r>
      <rPr>
        <sz val="11"/>
        <color rgb="FF555555"/>
        <rFont val="Arial"/>
        <family val="2"/>
      </rPr>
      <t> – The date of agreement between employer and employee to give an option to own shares (at a later date).</t>
    </r>
  </si>
  <si>
    <r>
      <t>Vesting Date</t>
    </r>
    <r>
      <rPr>
        <sz val="11"/>
        <color rgb="FF555555"/>
        <rFont val="Arial"/>
        <family val="2"/>
      </rPr>
      <t> –The date the employee is entitled to buy shares, after conditions agreed upon earlier are fulfilled. This date is also agreed on grant date.</t>
    </r>
  </si>
  <si>
    <r>
      <t>Vesting Period</t>
    </r>
    <r>
      <rPr>
        <sz val="11"/>
        <color rgb="FF555555"/>
        <rFont val="Arial"/>
        <family val="2"/>
      </rPr>
      <t> – The time period between the grant date and vesting date.</t>
    </r>
  </si>
  <si>
    <r>
      <t>Exercise Date</t>
    </r>
    <r>
      <rPr>
        <sz val="11"/>
        <color rgb="FF555555"/>
        <rFont val="Arial"/>
        <family val="2"/>
      </rPr>
      <t> – The date on which employee exercises the option.</t>
    </r>
  </si>
  <si>
    <r>
      <t>Exercise Price</t>
    </r>
    <r>
      <rPr>
        <sz val="11"/>
        <color rgb="FF555555"/>
        <rFont val="Arial"/>
        <family val="2"/>
      </rPr>
      <t xml:space="preserve"> – the price at which employee exercises the option. </t>
    </r>
  </si>
  <si>
    <t>15% Short term capital gain will be applicable if you sell before 1 year of Exercise date - no long term capital gain tax right now</t>
  </si>
  <si>
    <t>INDIA</t>
  </si>
  <si>
    <t>Profit</t>
  </si>
  <si>
    <t>This calculator can give you some idea about the total lot - you can also hit &amp; try for trench</t>
  </si>
  <si>
    <t>Capital Gain Tax</t>
  </si>
  <si>
    <r>
      <t>Exercise Period</t>
    </r>
    <r>
      <rPr>
        <sz val="11"/>
        <color rgb="FF555555"/>
        <rFont val="Arial"/>
        <family val="2"/>
      </rPr>
      <t xml:space="preserve"> – Once stocks have ‘vested’, the employee now has a right to buy (but not an obligation) the shares over a period of time. </t>
    </r>
  </si>
  <si>
    <t>Don't edit Yellow shaded area - formulas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</si>
</sst>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rgb="FF555555"/>
      <name val="Arial"/>
      <family val="2"/>
    </font>
    <font>
      <b/>
      <sz val="16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4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0" fontId="2" fillId="3" borderId="0" xfId="0" applyFont="1" applyFill="1" applyBorder="1"/>
    <xf numFmtId="9" fontId="0" fillId="3" borderId="0" xfId="0" applyNumberFormat="1" applyFill="1" applyBorder="1"/>
    <xf numFmtId="165" fontId="3" fillId="3" borderId="0" xfId="1" applyNumberFormat="1" applyFont="1" applyFill="1" applyBorder="1"/>
    <xf numFmtId="0" fontId="5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0" fillId="4" borderId="0" xfId="0" applyFill="1" applyBorder="1"/>
    <xf numFmtId="0" fontId="3" fillId="4" borderId="0" xfId="0" applyFont="1" applyFill="1" applyBorder="1"/>
    <xf numFmtId="0" fontId="4" fillId="4" borderId="0" xfId="0" applyFont="1" applyFill="1" applyBorder="1"/>
    <xf numFmtId="14" fontId="0" fillId="4" borderId="0" xfId="0" applyNumberFormat="1" applyFill="1" applyBorder="1"/>
    <xf numFmtId="9" fontId="0" fillId="4" borderId="0" xfId="0" applyNumberFormat="1" applyFill="1" applyBorder="1"/>
    <xf numFmtId="0" fontId="8" fillId="3" borderId="0" xfId="2" applyFont="1" applyFill="1" applyBorder="1" applyAlignment="1" applyProtection="1">
      <alignment horizontal="center"/>
    </xf>
    <xf numFmtId="0" fontId="11" fillId="3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fl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I24" sqref="I24"/>
    </sheetView>
  </sheetViews>
  <sheetFormatPr defaultRowHeight="15"/>
  <cols>
    <col min="1" max="1" width="16.42578125" style="3" bestFit="1" customWidth="1"/>
    <col min="2" max="2" width="10.7109375" style="3" bestFit="1" customWidth="1"/>
    <col min="3" max="3" width="16.5703125" style="3" bestFit="1" customWidth="1"/>
    <col min="4" max="4" width="14.85546875" style="3" bestFit="1" customWidth="1"/>
    <col min="5" max="6" width="11.5703125" style="2" bestFit="1" customWidth="1"/>
    <col min="7" max="7" width="9.140625" style="2"/>
    <col min="8" max="8" width="11.85546875" style="2" bestFit="1" customWidth="1"/>
    <col min="9" max="9" width="11.42578125" style="2" customWidth="1"/>
    <col min="10" max="10" width="14.5703125" style="2" customWidth="1"/>
    <col min="11" max="16384" width="9.140625" style="3"/>
  </cols>
  <sheetData>
    <row r="1" spans="1:10" ht="21">
      <c r="A1" s="12" t="s">
        <v>13</v>
      </c>
      <c r="C1" s="23" t="s">
        <v>15</v>
      </c>
      <c r="D1" s="23"/>
    </row>
    <row r="2" spans="1:10" ht="21">
      <c r="A2" s="13" t="s">
        <v>29</v>
      </c>
      <c r="C2" s="22" t="s">
        <v>14</v>
      </c>
      <c r="D2" s="22"/>
    </row>
    <row r="3" spans="1:10">
      <c r="C3" s="4"/>
      <c r="D3" s="4"/>
    </row>
    <row r="4" spans="1:10">
      <c r="C4" s="4"/>
      <c r="D4" s="4"/>
    </row>
    <row r="5" spans="1:10">
      <c r="C5" s="4"/>
      <c r="D5" s="4"/>
    </row>
    <row r="6" spans="1:10">
      <c r="A6" s="17" t="s">
        <v>0</v>
      </c>
      <c r="B6" s="17">
        <v>10000</v>
      </c>
      <c r="C6" s="17"/>
      <c r="D6" s="17"/>
      <c r="E6" s="18"/>
      <c r="F6" s="19" t="s">
        <v>11</v>
      </c>
      <c r="G6" s="18"/>
      <c r="H6" s="19" t="s">
        <v>9</v>
      </c>
      <c r="I6" s="18"/>
      <c r="J6" s="18"/>
    </row>
    <row r="7" spans="1:10">
      <c r="A7" s="17" t="s">
        <v>6</v>
      </c>
      <c r="B7" s="20">
        <v>41760</v>
      </c>
      <c r="C7" s="17"/>
      <c r="D7" s="17"/>
      <c r="E7" s="18"/>
      <c r="F7" s="19">
        <v>500</v>
      </c>
      <c r="G7" s="18"/>
      <c r="H7" s="19">
        <v>725</v>
      </c>
      <c r="I7" s="18"/>
      <c r="J7" s="18"/>
    </row>
    <row r="8" spans="1:10">
      <c r="B8" s="5"/>
      <c r="F8" s="1"/>
    </row>
    <row r="9" spans="1:10">
      <c r="A9" s="17" t="s">
        <v>2</v>
      </c>
      <c r="B9" s="17">
        <v>300</v>
      </c>
      <c r="C9" s="17"/>
      <c r="D9" s="17"/>
      <c r="E9" s="14" t="s">
        <v>10</v>
      </c>
      <c r="F9" s="14"/>
      <c r="G9" s="15" t="s">
        <v>8</v>
      </c>
      <c r="H9" s="14"/>
      <c r="I9" s="14"/>
      <c r="J9" s="15" t="s">
        <v>21</v>
      </c>
    </row>
    <row r="10" spans="1:10">
      <c r="A10" s="17" t="s">
        <v>1</v>
      </c>
      <c r="B10" s="17" t="s">
        <v>3</v>
      </c>
      <c r="C10" s="17" t="s">
        <v>4</v>
      </c>
      <c r="D10" s="17" t="s">
        <v>5</v>
      </c>
      <c r="E10" s="14" t="s">
        <v>16</v>
      </c>
      <c r="F10" s="14" t="s">
        <v>17</v>
      </c>
      <c r="G10" s="15" t="s">
        <v>7</v>
      </c>
      <c r="H10" s="14" t="s">
        <v>12</v>
      </c>
      <c r="I10" s="14" t="s">
        <v>30</v>
      </c>
      <c r="J10" s="15" t="s">
        <v>32</v>
      </c>
    </row>
    <row r="11" spans="1:10">
      <c r="A11" s="17"/>
      <c r="B11" s="20">
        <v>42125</v>
      </c>
      <c r="C11" s="21">
        <v>0.25</v>
      </c>
      <c r="D11" s="17">
        <f>ROUND($B$6*C11,0)</f>
        <v>2500</v>
      </c>
      <c r="E11" s="14">
        <f>D11*$B$9</f>
        <v>750000</v>
      </c>
      <c r="F11" s="14">
        <f>($F$7-280)*D11</f>
        <v>550000</v>
      </c>
      <c r="G11" s="15">
        <f>F11*33%</f>
        <v>181500</v>
      </c>
      <c r="H11" s="14">
        <f>$H$7*D11</f>
        <v>1812500</v>
      </c>
      <c r="I11" s="14">
        <f>($H$7-$F$7)*D11</f>
        <v>562500</v>
      </c>
      <c r="J11" s="15">
        <f>I11*15%</f>
        <v>84375</v>
      </c>
    </row>
    <row r="12" spans="1:10">
      <c r="A12" s="17"/>
      <c r="B12" s="20">
        <v>42491</v>
      </c>
      <c r="C12" s="21">
        <v>0.35</v>
      </c>
      <c r="D12" s="17">
        <f t="shared" ref="D12:D13" si="0">ROUND($B$6*C12,0)</f>
        <v>3500</v>
      </c>
      <c r="E12" s="14">
        <f t="shared" ref="E12:E13" si="1">D12*$B$9</f>
        <v>1050000</v>
      </c>
      <c r="F12" s="14">
        <f>($F$7-280)*D12</f>
        <v>770000</v>
      </c>
      <c r="G12" s="15">
        <f t="shared" ref="G12:G13" si="2">F12*33%</f>
        <v>254100</v>
      </c>
      <c r="H12" s="14">
        <f t="shared" ref="H12:H13" si="3">$H$7*D12</f>
        <v>2537500</v>
      </c>
      <c r="I12" s="14">
        <f t="shared" ref="I12:I13" si="4">($H$7-$F$7)*D12</f>
        <v>787500</v>
      </c>
      <c r="J12" s="15">
        <f t="shared" ref="J12:J13" si="5">I12*15%</f>
        <v>118125</v>
      </c>
    </row>
    <row r="13" spans="1:10">
      <c r="A13" s="17"/>
      <c r="B13" s="20">
        <v>42856</v>
      </c>
      <c r="C13" s="21">
        <v>0.4</v>
      </c>
      <c r="D13" s="17">
        <f t="shared" si="0"/>
        <v>4000</v>
      </c>
      <c r="E13" s="14">
        <f t="shared" si="1"/>
        <v>1200000</v>
      </c>
      <c r="F13" s="14">
        <f>($F$7-280)*D13</f>
        <v>880000</v>
      </c>
      <c r="G13" s="15">
        <f t="shared" si="2"/>
        <v>290400</v>
      </c>
      <c r="H13" s="14">
        <f t="shared" si="3"/>
        <v>2900000</v>
      </c>
      <c r="I13" s="14">
        <f t="shared" si="4"/>
        <v>900000</v>
      </c>
      <c r="J13" s="15">
        <f t="shared" si="5"/>
        <v>135000</v>
      </c>
    </row>
    <row r="14" spans="1:10">
      <c r="A14" s="17"/>
      <c r="B14" s="17"/>
      <c r="C14" s="17"/>
      <c r="D14" s="17"/>
      <c r="E14" s="14"/>
      <c r="F14" s="16">
        <f>SUM(F11:F13)</f>
        <v>2200000</v>
      </c>
      <c r="G14" s="15">
        <f>SUM(G11:G13)</f>
        <v>726000</v>
      </c>
      <c r="H14" s="16">
        <f>SUM(H11:H13)</f>
        <v>7250000</v>
      </c>
      <c r="I14" s="16">
        <f>SUM(I11:I13)</f>
        <v>2250000</v>
      </c>
      <c r="J14" s="15">
        <f>SUM(J11:J13)</f>
        <v>337500</v>
      </c>
    </row>
    <row r="15" spans="1:10">
      <c r="A15" s="17"/>
      <c r="B15" s="17"/>
      <c r="C15" s="17"/>
      <c r="D15" s="17"/>
      <c r="E15" s="24" t="s">
        <v>34</v>
      </c>
      <c r="F15" s="24"/>
      <c r="G15" s="24"/>
      <c r="H15" s="24"/>
      <c r="I15" s="24"/>
      <c r="J15" s="24"/>
    </row>
    <row r="16" spans="1:10" ht="23.25">
      <c r="A16" s="10" t="s">
        <v>18</v>
      </c>
    </row>
    <row r="17" spans="1:10">
      <c r="A17" s="11" t="s">
        <v>22</v>
      </c>
      <c r="B17" s="5"/>
    </row>
    <row r="18" spans="1:10">
      <c r="A18" s="11" t="s">
        <v>31</v>
      </c>
      <c r="B18" s="5"/>
    </row>
    <row r="19" spans="1:10">
      <c r="A19" s="11" t="s">
        <v>20</v>
      </c>
    </row>
    <row r="20" spans="1:10">
      <c r="A20" s="11" t="s">
        <v>19</v>
      </c>
      <c r="G20" s="6"/>
    </row>
    <row r="21" spans="1:10">
      <c r="A21" s="11" t="s">
        <v>23</v>
      </c>
      <c r="B21" s="5"/>
      <c r="C21" s="7"/>
      <c r="G21" s="6"/>
      <c r="J21" s="8"/>
    </row>
    <row r="22" spans="1:10">
      <c r="A22" s="11" t="s">
        <v>24</v>
      </c>
      <c r="B22" s="5"/>
      <c r="C22" s="7"/>
      <c r="G22" s="6"/>
      <c r="J22" s="8"/>
    </row>
    <row r="23" spans="1:10">
      <c r="A23" s="11" t="s">
        <v>25</v>
      </c>
      <c r="B23" s="5"/>
      <c r="C23" s="7"/>
      <c r="G23" s="6"/>
      <c r="J23" s="8"/>
    </row>
    <row r="24" spans="1:10">
      <c r="A24" s="11" t="s">
        <v>33</v>
      </c>
      <c r="F24" s="1"/>
      <c r="G24" s="6"/>
      <c r="H24" s="1"/>
      <c r="I24" s="9"/>
    </row>
    <row r="25" spans="1:10">
      <c r="A25" s="11" t="s">
        <v>26</v>
      </c>
    </row>
    <row r="26" spans="1:10">
      <c r="A26" s="11" t="s">
        <v>27</v>
      </c>
    </row>
    <row r="27" spans="1:10">
      <c r="A27" s="11" t="s">
        <v>28</v>
      </c>
    </row>
  </sheetData>
  <mergeCells count="3">
    <mergeCell ref="C2:D2"/>
    <mergeCell ref="C1:D1"/>
    <mergeCell ref="E15:J15"/>
  </mergeCells>
  <hyperlinks>
    <hyperlink ref="C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Hemant Beniwal</cp:lastModifiedBy>
  <dcterms:created xsi:type="dcterms:W3CDTF">2016-05-25T04:52:29Z</dcterms:created>
  <dcterms:modified xsi:type="dcterms:W3CDTF">2016-06-09T05:33:21Z</dcterms:modified>
</cp:coreProperties>
</file>